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0" yWindow="1035" windowWidth="17820" windowHeight="1117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Položky!$A$1:$G$56</definedName>
    <definedName name="_xlnm.Print_Area" localSheetId="1">Rekapitulace!$A$1:$I$23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54" i="3"/>
  <c r="BC54" i="3"/>
  <c r="BC56" i="3" s="1"/>
  <c r="G13" i="2" s="1"/>
  <c r="BB54" i="3"/>
  <c r="BA54" i="3"/>
  <c r="G54" i="3"/>
  <c r="BD54" i="3" s="1"/>
  <c r="BE52" i="3"/>
  <c r="BC52" i="3"/>
  <c r="BB52" i="3"/>
  <c r="BA52" i="3"/>
  <c r="G52" i="3"/>
  <c r="BD52" i="3" s="1"/>
  <c r="B13" i="2"/>
  <c r="A13" i="2"/>
  <c r="BE56" i="3"/>
  <c r="I13" i="2" s="1"/>
  <c r="BB56" i="3"/>
  <c r="F13" i="2" s="1"/>
  <c r="BA56" i="3"/>
  <c r="E13" i="2" s="1"/>
  <c r="C56" i="3"/>
  <c r="BE49" i="3"/>
  <c r="BD49" i="3"/>
  <c r="BB49" i="3"/>
  <c r="BA49" i="3"/>
  <c r="G49" i="3"/>
  <c r="BC49" i="3" s="1"/>
  <c r="BE48" i="3"/>
  <c r="BC48" i="3"/>
  <c r="BB48" i="3"/>
  <c r="BA48" i="3"/>
  <c r="G48" i="3"/>
  <c r="BD48" i="3" s="1"/>
  <c r="BE47" i="3"/>
  <c r="BE50" i="3" s="1"/>
  <c r="I12" i="2" s="1"/>
  <c r="BC47" i="3"/>
  <c r="BB47" i="3"/>
  <c r="BA47" i="3"/>
  <c r="BA50" i="3" s="1"/>
  <c r="E12" i="2" s="1"/>
  <c r="G47" i="3"/>
  <c r="BD47" i="3" s="1"/>
  <c r="BE46" i="3"/>
  <c r="BC46" i="3"/>
  <c r="BC50" i="3" s="1"/>
  <c r="G12" i="2" s="1"/>
  <c r="BB46" i="3"/>
  <c r="BB50" i="3" s="1"/>
  <c r="F12" i="2" s="1"/>
  <c r="BA46" i="3"/>
  <c r="G46" i="3"/>
  <c r="BD46" i="3" s="1"/>
  <c r="BD50" i="3" s="1"/>
  <c r="H12" i="2" s="1"/>
  <c r="B12" i="2"/>
  <c r="A12" i="2"/>
  <c r="G50" i="3"/>
  <c r="C50" i="3"/>
  <c r="BE42" i="3"/>
  <c r="BD42" i="3"/>
  <c r="BC42" i="3"/>
  <c r="BC44" i="3" s="1"/>
  <c r="G11" i="2" s="1"/>
  <c r="BB42" i="3"/>
  <c r="BA42" i="3"/>
  <c r="G42" i="3"/>
  <c r="BE40" i="3"/>
  <c r="BD40" i="3"/>
  <c r="BD44" i="3" s="1"/>
  <c r="H11" i="2" s="1"/>
  <c r="BC40" i="3"/>
  <c r="BA40" i="3"/>
  <c r="G40" i="3"/>
  <c r="G44" i="3" s="1"/>
  <c r="B11" i="2"/>
  <c r="A11" i="2"/>
  <c r="BE44" i="3"/>
  <c r="I11" i="2" s="1"/>
  <c r="BA44" i="3"/>
  <c r="E11" i="2" s="1"/>
  <c r="C44" i="3"/>
  <c r="BE37" i="3"/>
  <c r="BD37" i="3"/>
  <c r="BD38" i="3" s="1"/>
  <c r="H10" i="2" s="1"/>
  <c r="BC37" i="3"/>
  <c r="BB37" i="3"/>
  <c r="G37" i="3"/>
  <c r="BA37" i="3" s="1"/>
  <c r="BA38" i="3" s="1"/>
  <c r="E10" i="2" s="1"/>
  <c r="G10" i="2"/>
  <c r="F10" i="2"/>
  <c r="B10" i="2"/>
  <c r="A10" i="2"/>
  <c r="BE38" i="3"/>
  <c r="I10" i="2" s="1"/>
  <c r="BC38" i="3"/>
  <c r="BB38" i="3"/>
  <c r="C38" i="3"/>
  <c r="BE34" i="3"/>
  <c r="BD34" i="3"/>
  <c r="BD35" i="3" s="1"/>
  <c r="H9" i="2" s="1"/>
  <c r="BC34" i="3"/>
  <c r="BB34" i="3"/>
  <c r="G34" i="3"/>
  <c r="BA34" i="3" s="1"/>
  <c r="BA35" i="3" s="1"/>
  <c r="E9" i="2" s="1"/>
  <c r="G9" i="2"/>
  <c r="B9" i="2"/>
  <c r="A9" i="2"/>
  <c r="BE35" i="3"/>
  <c r="I9" i="2" s="1"/>
  <c r="BC35" i="3"/>
  <c r="BB35" i="3"/>
  <c r="F9" i="2" s="1"/>
  <c r="C35" i="3"/>
  <c r="BE30" i="3"/>
  <c r="BE32" i="3" s="1"/>
  <c r="I8" i="2" s="1"/>
  <c r="BD30" i="3"/>
  <c r="BC30" i="3"/>
  <c r="BB30" i="3"/>
  <c r="G30" i="3"/>
  <c r="BA30" i="3" s="1"/>
  <c r="BE28" i="3"/>
  <c r="BD28" i="3"/>
  <c r="BC28" i="3"/>
  <c r="BB28" i="3"/>
  <c r="BB32" i="3" s="1"/>
  <c r="F8" i="2" s="1"/>
  <c r="G28" i="3"/>
  <c r="BA28" i="3" s="1"/>
  <c r="B8" i="2"/>
  <c r="A8" i="2"/>
  <c r="BD32" i="3"/>
  <c r="H8" i="2" s="1"/>
  <c r="BC32" i="3"/>
  <c r="G8" i="2" s="1"/>
  <c r="G32" i="3"/>
  <c r="C32" i="3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C26" i="3" s="1"/>
  <c r="G7" i="2" s="1"/>
  <c r="G14" i="2" s="1"/>
  <c r="C14" i="1" s="1"/>
  <c r="BB10" i="3"/>
  <c r="G10" i="3"/>
  <c r="BA10" i="3" s="1"/>
  <c r="BE8" i="3"/>
  <c r="BD8" i="3"/>
  <c r="BD26" i="3" s="1"/>
  <c r="H7" i="2" s="1"/>
  <c r="BC8" i="3"/>
  <c r="BB8" i="3"/>
  <c r="G8" i="3"/>
  <c r="BA8" i="3" s="1"/>
  <c r="BA26" i="3" s="1"/>
  <c r="E7" i="2" s="1"/>
  <c r="B7" i="2"/>
  <c r="A7" i="2"/>
  <c r="BE26" i="3"/>
  <c r="I7" i="2" s="1"/>
  <c r="I14" i="2" s="1"/>
  <c r="C20" i="1" s="1"/>
  <c r="BB26" i="3"/>
  <c r="F7" i="2" s="1"/>
  <c r="C26" i="3"/>
  <c r="C4" i="3"/>
  <c r="F3" i="3"/>
  <c r="C3" i="3"/>
  <c r="C2" i="2"/>
  <c r="C1" i="2"/>
  <c r="F34" i="1"/>
  <c r="F33" i="1"/>
  <c r="F31" i="1"/>
  <c r="G8" i="1"/>
  <c r="E14" i="2" l="1"/>
  <c r="BA32" i="3"/>
  <c r="E8" i="2" s="1"/>
  <c r="BD56" i="3"/>
  <c r="H13" i="2" s="1"/>
  <c r="H14" i="2" s="1"/>
  <c r="C15" i="1" s="1"/>
  <c r="BB40" i="3"/>
  <c r="BB44" i="3" s="1"/>
  <c r="F11" i="2" s="1"/>
  <c r="F14" i="2" s="1"/>
  <c r="C17" i="1" s="1"/>
  <c r="G26" i="3"/>
  <c r="G35" i="3"/>
  <c r="G38" i="3"/>
  <c r="G56" i="3"/>
  <c r="G21" i="2" l="1"/>
  <c r="I21" i="2" s="1"/>
  <c r="G16" i="1" s="1"/>
  <c r="G20" i="2"/>
  <c r="I20" i="2" s="1"/>
  <c r="G15" i="1" s="1"/>
  <c r="G19" i="2"/>
  <c r="I19" i="2" s="1"/>
  <c r="C16" i="1"/>
  <c r="C18" i="1" s="1"/>
  <c r="C21" i="1" s="1"/>
  <c r="H22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<sst xmlns="http://schemas.openxmlformats.org/spreadsheetml/2006/main" count="219" uniqueCount="147">
  <si>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</si>
  <si>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</si>
  <si>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</si>
  <si>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</si>
  <si>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</si>
  <si>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</si>
  <si>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</si>
  <si>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</si>
  <si>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</si>
  <si>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</si>
  <si>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</si>
  <si>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</si>
  <si>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</si>
  <si>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</si>
  <si>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</si>
  <si>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</si>
  <si>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</si>
  <si>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</si>
  <si>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</si>
  <si>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</si>
  <si>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</si>
  <si>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</si>
  <si>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</si>
  <si>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</si>
  <si>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</si>
  <si>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</si>
  <si>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</si>
  <si>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</si>
  <si>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</si>
  <si>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</si>
  <si>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</si>
  <si>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</si>
  <si>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</si>
  <si>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</si>
  <si>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</si>
  <si>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</si>
  <si>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</si>
  <si>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</si>
  <si>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</si>
  <si>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</si>
  <si>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</si>
  <si>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</si>
  <si>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</si>
  <si>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</si>
  <si>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</si>
  <si>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</si>
  <si>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</si>
  <si>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</si>
  <si>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</si>
  <si>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</si>
  <si>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</si>
  <si>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</si>
  <si>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</si>
  <si>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</si>
  <si>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</si>
  <si>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</si>
  <si>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</si>
  <si>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</si>
  <si>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</si>
  <si>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</si>
  <si>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</si>
  <si>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</si>
  <si>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</si>
  <si>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</si>
  <si>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</si>
  <si>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</si>
  <si>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</si>
  <si>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</si>
  <si>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</si>
  <si>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</si>
  <si>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501-10.5-Ochrana slaboproudu</t>
  </si>
  <si>
    <t>131 30-1201.R00</t>
  </si>
  <si>
    <t xml:space="preserve">Hloubení zapažených jam v hor.4 do 100 m3 </t>
  </si>
  <si>
    <t>m3</t>
  </si>
  <si>
    <t>1,1*1,35*6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</si>
  <si>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</si>
  <si>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</si>
  <si>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</si>
  <si>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</t>
  </si>
  <si>
    <t>m2</t>
  </si>
  <si>
    <t>1,5*6*2</t>
  </si>
  <si>
    <t>151 10-1111.R00</t>
  </si>
  <si>
    <t xml:space="preserve">Odstranění pažení stěn rýh - příložné </t>
  </si>
  <si>
    <t>174 10-1101.R00</t>
  </si>
  <si>
    <t xml:space="preserve">Zásyp jam, rýh, šachet se zhutněním </t>
  </si>
  <si>
    <t>0,8*1,0*4,0+1,0*2,0*1,35</t>
  </si>
  <si>
    <t>181 30-1102.R00</t>
  </si>
  <si>
    <t xml:space="preserve">Rozprostření podorniční vrstvy tl.150 mm </t>
  </si>
  <si>
    <t>7*2</t>
  </si>
  <si>
    <t>121 10-1100</t>
  </si>
  <si>
    <t xml:space="preserve">Sejmutí podorniční vrstvy tl.150 mm </t>
  </si>
  <si>
    <t>0,15*(2*7)</t>
  </si>
  <si>
    <t>180 40-1211.R00</t>
  </si>
  <si>
    <t xml:space="preserve">Založení trávníku v rovině </t>
  </si>
  <si>
    <t>2*7</t>
  </si>
  <si>
    <t>115 10-1201.R00</t>
  </si>
  <si>
    <t>Čerpání vody na výšku do 10 m, přítok do 500 l předpoklad čerpání 20h</t>
  </si>
  <si>
    <t>h</t>
  </si>
  <si>
    <t>199 00-0002.R00</t>
  </si>
  <si>
    <t xml:space="preserve">Poplatek za skládku horniny 1- 4 </t>
  </si>
  <si>
    <t>4</t>
  </si>
  <si>
    <t>Vodorovné konstrukce</t>
  </si>
  <si>
    <t>451 57-2111</t>
  </si>
  <si>
    <t xml:space="preserve">Podsyp potrubí z kameniva těženého 0 - 4 mm </t>
  </si>
  <si>
    <t>4*0,15*1,0</t>
  </si>
  <si>
    <t xml:space="preserve">Obsyp potrubí z kameniva těženého 0 - 4 mm </t>
  </si>
  <si>
    <t>0,4*1,0*4,0</t>
  </si>
  <si>
    <t>8</t>
  </si>
  <si>
    <t>Trubní vedení</t>
  </si>
  <si>
    <t>899 72-1112.R00</t>
  </si>
  <si>
    <t xml:space="preserve">Fólie výstražná z PVC, šířka 30 cm </t>
  </si>
  <si>
    <t>m</t>
  </si>
  <si>
    <t>99</t>
  </si>
  <si>
    <t>Staveništní přesun hmot</t>
  </si>
  <si>
    <t>998 27-6101.R00</t>
  </si>
  <si>
    <t xml:space="preserve">Přesun hmot </t>
  </si>
  <si>
    <t>t</t>
  </si>
  <si>
    <t>713</t>
  </si>
  <si>
    <t>Izolace tepelné</t>
  </si>
  <si>
    <t>713 11-11</t>
  </si>
  <si>
    <t xml:space="preserve">Izolace tepelné potrubí vrchem kladené volně </t>
  </si>
  <si>
    <t>4*(3*0,11+0,52)</t>
  </si>
  <si>
    <t>283-761</t>
  </si>
  <si>
    <t xml:space="preserve">Deska  XPS do zeminy pro vysoké zatížení 100 mm </t>
  </si>
  <si>
    <t>M23</t>
  </si>
  <si>
    <t>Montáže potrubí</t>
  </si>
  <si>
    <t>230 19-1018</t>
  </si>
  <si>
    <t xml:space="preserve">Uložení dělené chráničky ve výkopu </t>
  </si>
  <si>
    <t xml:space="preserve">230 </t>
  </si>
  <si>
    <t xml:space="preserve">Dělená chránička DN 110 </t>
  </si>
  <si>
    <t>230 19-1018.R00</t>
  </si>
  <si>
    <t xml:space="preserve">Uložení chráničky ve výkopu PE 110x10,0 mm </t>
  </si>
  <si>
    <t>286-140</t>
  </si>
  <si>
    <t xml:space="preserve">Chránička PEHD d 110 x 10,0 </t>
  </si>
  <si>
    <t>M46</t>
  </si>
  <si>
    <t>Zemní práce při montážích</t>
  </si>
  <si>
    <t>460 60-0001.RT8</t>
  </si>
  <si>
    <t>Naložení a odvoz zeminy odvoz na vzdálenost 10000 m</t>
  </si>
  <si>
    <t>0,55*1,0*4</t>
  </si>
  <si>
    <t>460 60-0002.R00</t>
  </si>
  <si>
    <t>Příplatek za odvoz za každých dalších 1000 m skladka do 20 km</t>
  </si>
  <si>
    <t>10*2,2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</si>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</sst>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K13" sqref="K1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146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145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Rekapitulace!A19</f>
        <v>Mimořádně ztížené dopravní podmínky 3,5%</v>
      </c>
      <c r="E14" s="49"/>
      <c r="F14" s="50"/>
      <c r="G14" s="47">
        <f>Rekapitulace!I19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Rekapitulace!A20</f>
        <v>Provozní vlivy 0,9%</v>
      </c>
      <c r="E15" s="51"/>
      <c r="F15" s="52"/>
      <c r="G15" s="47">
        <f>Rekapitulace!I20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Rekapitulace!A21</f>
        <v>Zařízení staveniště 2,5%</v>
      </c>
      <c r="E16" s="51"/>
      <c r="F16" s="52"/>
      <c r="G16" s="47">
        <f>Rekapitulace!I21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H22" sqref="H22:I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501-10.5-Ochrana slaboproudu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Položky!BA26</f>
        <v>0</v>
      </c>
      <c r="F7" s="203">
        <f>Položky!BB26</f>
        <v>0</v>
      </c>
      <c r="G7" s="203">
        <f>Položky!BC26</f>
        <v>0</v>
      </c>
      <c r="H7" s="203">
        <f>Položky!BD26</f>
        <v>0</v>
      </c>
      <c r="I7" s="204">
        <f>Položky!BE26</f>
        <v>0</v>
      </c>
    </row>
    <row r="8" spans="1:57" s="11" customFormat="1" x14ac:dyDescent="0.2">
      <c r="A8" s="201" t="str">
        <f>Položky!B27</f>
        <v>4</v>
      </c>
      <c r="B8" s="99" t="str">
        <f>Položky!C27</f>
        <v>Vodorovné konstrukce</v>
      </c>
      <c r="C8" s="100"/>
      <c r="D8" s="101"/>
      <c r="E8" s="202">
        <f>Položky!BA32</f>
        <v>0</v>
      </c>
      <c r="F8" s="203">
        <f>Položky!BB32</f>
        <v>0</v>
      </c>
      <c r="G8" s="203">
        <f>Položky!BC32</f>
        <v>0</v>
      </c>
      <c r="H8" s="203">
        <f>Položky!BD32</f>
        <v>0</v>
      </c>
      <c r="I8" s="204">
        <f>Položky!BE32</f>
        <v>0</v>
      </c>
    </row>
    <row r="9" spans="1:57" s="11" customFormat="1" x14ac:dyDescent="0.2">
      <c r="A9" s="201" t="str">
        <f>Položky!B33</f>
        <v>8</v>
      </c>
      <c r="B9" s="99" t="str">
        <f>Položky!C33</f>
        <v>Trubní vedení</v>
      </c>
      <c r="C9" s="100"/>
      <c r="D9" s="101"/>
      <c r="E9" s="202">
        <f>Položky!BA35</f>
        <v>0</v>
      </c>
      <c r="F9" s="203">
        <f>Položky!BB35</f>
        <v>0</v>
      </c>
      <c r="G9" s="203">
        <f>Položky!BC35</f>
        <v>0</v>
      </c>
      <c r="H9" s="203">
        <f>Položky!BD35</f>
        <v>0</v>
      </c>
      <c r="I9" s="204">
        <f>Položky!BE35</f>
        <v>0</v>
      </c>
    </row>
    <row r="10" spans="1:57" s="11" customFormat="1" x14ac:dyDescent="0.2">
      <c r="A10" s="201" t="str">
        <f>Položky!B36</f>
        <v>99</v>
      </c>
      <c r="B10" s="99" t="str">
        <f>Položky!C36</f>
        <v>Staveništní přesun hmot</v>
      </c>
      <c r="C10" s="100"/>
      <c r="D10" s="101"/>
      <c r="E10" s="202">
        <f>Položky!BA38</f>
        <v>0</v>
      </c>
      <c r="F10" s="203">
        <f>Položky!BB38</f>
        <v>0</v>
      </c>
      <c r="G10" s="203">
        <f>Položky!BC38</f>
        <v>0</v>
      </c>
      <c r="H10" s="203">
        <f>Položky!BD38</f>
        <v>0</v>
      </c>
      <c r="I10" s="204">
        <f>Položky!BE38</f>
        <v>0</v>
      </c>
    </row>
    <row r="11" spans="1:57" s="11" customFormat="1" x14ac:dyDescent="0.2">
      <c r="A11" s="201" t="str">
        <f>Položky!B39</f>
        <v>713</v>
      </c>
      <c r="B11" s="99" t="str">
        <f>Položky!C39</f>
        <v>Izolace tepelné</v>
      </c>
      <c r="C11" s="100"/>
      <c r="D11" s="101"/>
      <c r="E11" s="202">
        <f>Položky!BA44</f>
        <v>0</v>
      </c>
      <c r="F11" s="203">
        <f>Položky!BB44</f>
        <v>0</v>
      </c>
      <c r="G11" s="203">
        <f>Položky!BC44</f>
        <v>0</v>
      </c>
      <c r="H11" s="203">
        <f>Položky!BD44</f>
        <v>0</v>
      </c>
      <c r="I11" s="204">
        <f>Položky!BE44</f>
        <v>0</v>
      </c>
    </row>
    <row r="12" spans="1:57" s="11" customFormat="1" x14ac:dyDescent="0.2">
      <c r="A12" s="201" t="str">
        <f>Položky!B45</f>
        <v>M23</v>
      </c>
      <c r="B12" s="99" t="str">
        <f>Položky!C45</f>
        <v>Montáže potrubí</v>
      </c>
      <c r="C12" s="100"/>
      <c r="D12" s="101"/>
      <c r="E12" s="202">
        <f>Položky!BA50</f>
        <v>0</v>
      </c>
      <c r="F12" s="203">
        <f>Položky!BB50</f>
        <v>0</v>
      </c>
      <c r="G12" s="203">
        <f>Položky!BC50</f>
        <v>0</v>
      </c>
      <c r="H12" s="203">
        <f>Položky!BD50</f>
        <v>0</v>
      </c>
      <c r="I12" s="204">
        <f>Položky!BE50</f>
        <v>0</v>
      </c>
    </row>
    <row r="13" spans="1:57" s="11" customFormat="1" ht="13.5" thickBot="1" x14ac:dyDescent="0.25">
      <c r="A13" s="201" t="str">
        <f>Položky!B51</f>
        <v>M46</v>
      </c>
      <c r="B13" s="99" t="str">
        <f>Položky!C51</f>
        <v>Zemní práce při montážích</v>
      </c>
      <c r="C13" s="100"/>
      <c r="D13" s="101"/>
      <c r="E13" s="202">
        <f>Položky!BA56</f>
        <v>0</v>
      </c>
      <c r="F13" s="203">
        <f>Položky!BB56</f>
        <v>0</v>
      </c>
      <c r="G13" s="203">
        <f>Položky!BC56</f>
        <v>0</v>
      </c>
      <c r="H13" s="203">
        <f>Položky!BD56</f>
        <v>0</v>
      </c>
      <c r="I13" s="204">
        <f>Položky!BE56</f>
        <v>0</v>
      </c>
    </row>
    <row r="14" spans="1:57" s="107" customFormat="1" ht="13.5" thickBot="1" x14ac:dyDescent="0.25">
      <c r="A14" s="102"/>
      <c r="B14" s="94" t="s">
        <v>50</v>
      </c>
      <c r="C14" s="94"/>
      <c r="D14" s="103"/>
      <c r="E14" s="104">
        <f>SUM(E7:E13)</f>
        <v>0</v>
      </c>
      <c r="F14" s="105">
        <f>SUM(F7:F13)</f>
        <v>0</v>
      </c>
      <c r="G14" s="105">
        <f>SUM(G7:G13)</f>
        <v>0</v>
      </c>
      <c r="H14" s="105">
        <f>SUM(H7:H13)</f>
        <v>0</v>
      </c>
      <c r="I14" s="106">
        <f>SUM(I7:I13)</f>
        <v>0</v>
      </c>
    </row>
    <row r="15" spans="1:57" x14ac:dyDescent="0.2">
      <c r="A15" s="100"/>
      <c r="B15" s="100"/>
      <c r="C15" s="100"/>
      <c r="D15" s="100"/>
      <c r="E15" s="100"/>
      <c r="F15" s="100"/>
      <c r="G15" s="100"/>
      <c r="H15" s="100"/>
      <c r="I15" s="100"/>
    </row>
    <row r="16" spans="1:57" ht="19.5" customHeight="1" x14ac:dyDescent="0.25">
      <c r="A16" s="108" t="s">
        <v>51</v>
      </c>
      <c r="B16" s="108"/>
      <c r="C16" s="108"/>
      <c r="D16" s="108"/>
      <c r="E16" s="108"/>
      <c r="F16" s="108"/>
      <c r="G16" s="109"/>
      <c r="H16" s="108"/>
      <c r="I16" s="108"/>
      <c r="BA16" s="32"/>
      <c r="BB16" s="32"/>
      <c r="BC16" s="32"/>
      <c r="BD16" s="32"/>
      <c r="BE16" s="32"/>
    </row>
    <row r="17" spans="1:53" ht="13.5" thickBot="1" x14ac:dyDescent="0.25">
      <c r="A17" s="110"/>
      <c r="B17" s="110"/>
      <c r="C17" s="110"/>
      <c r="D17" s="110"/>
      <c r="E17" s="110"/>
      <c r="F17" s="110"/>
      <c r="G17" s="110"/>
      <c r="H17" s="110"/>
      <c r="I17" s="110"/>
    </row>
    <row r="18" spans="1:53" x14ac:dyDescent="0.2">
      <c r="A18" s="111" t="s">
        <v>52</v>
      </c>
      <c r="B18" s="112"/>
      <c r="C18" s="112"/>
      <c r="D18" s="113"/>
      <c r="E18" s="114" t="s">
        <v>53</v>
      </c>
      <c r="F18" s="115" t="s">
        <v>54</v>
      </c>
      <c r="G18" s="116" t="s">
        <v>55</v>
      </c>
      <c r="H18" s="117"/>
      <c r="I18" s="118" t="s">
        <v>53</v>
      </c>
    </row>
    <row r="19" spans="1:53" x14ac:dyDescent="0.2">
      <c r="A19" s="119" t="s">
        <v>142</v>
      </c>
      <c r="B19" s="120"/>
      <c r="C19" s="120"/>
      <c r="D19" s="121"/>
      <c r="E19" s="122"/>
      <c r="F19" s="123">
        <v>0</v>
      </c>
      <c r="G19" s="124">
        <f>CHOOSE(BA19+1,HSV+PSV,HSV+PSV+Mont,HSV+PSV+Dodavka+Mont,HSV,PSV,Mont,Dodavka,Mont+Dodavka,0)</f>
        <v>0</v>
      </c>
      <c r="H19" s="125"/>
      <c r="I19" s="126">
        <f>E19+F19*G19/100</f>
        <v>0</v>
      </c>
      <c r="BA19">
        <v>0</v>
      </c>
    </row>
    <row r="20" spans="1:53" x14ac:dyDescent="0.2">
      <c r="A20" s="119" t="s">
        <v>143</v>
      </c>
      <c r="B20" s="120"/>
      <c r="C20" s="120"/>
      <c r="D20" s="121"/>
      <c r="E20" s="122"/>
      <c r="F20" s="123">
        <v>0</v>
      </c>
      <c r="G20" s="124">
        <f>CHOOSE(BA20+1,HSV+PSV,HSV+PSV+Mont,HSV+PSV+Dodavka+Mont,HSV,PSV,Mont,Dodavka,Mont+Dodavka,0)</f>
        <v>0</v>
      </c>
      <c r="H20" s="125"/>
      <c r="I20" s="126">
        <f>E20+F20*G20/100</f>
        <v>0</v>
      </c>
      <c r="BA20">
        <v>0</v>
      </c>
    </row>
    <row r="21" spans="1:53" x14ac:dyDescent="0.2">
      <c r="A21" s="119" t="s">
        <v>144</v>
      </c>
      <c r="B21" s="120"/>
      <c r="C21" s="120"/>
      <c r="D21" s="121"/>
      <c r="E21" s="122"/>
      <c r="F21" s="123">
        <v>0</v>
      </c>
      <c r="G21" s="124">
        <f>CHOOSE(BA21+1,HSV+PSV,HSV+PSV+Mont,HSV+PSV+Dodavka+Mont,HSV,PSV,Mont,Dodavka,Mont+Dodavka,0)</f>
        <v>0</v>
      </c>
      <c r="H21" s="125"/>
      <c r="I21" s="126">
        <f>E21+F21*G21/100</f>
        <v>0</v>
      </c>
      <c r="BA21">
        <v>0</v>
      </c>
    </row>
    <row r="22" spans="1:53" ht="13.5" thickBot="1" x14ac:dyDescent="0.25">
      <c r="A22" s="127"/>
      <c r="B22" s="128" t="s">
        <v>56</v>
      </c>
      <c r="C22" s="129"/>
      <c r="D22" s="130"/>
      <c r="E22" s="131"/>
      <c r="F22" s="132"/>
      <c r="G22" s="132"/>
      <c r="H22" s="133">
        <f>SUM(I19:I21)</f>
        <v>0</v>
      </c>
      <c r="I22" s="134"/>
    </row>
    <row r="23" spans="1:53" x14ac:dyDescent="0.2">
      <c r="A23" s="110"/>
      <c r="B23" s="110"/>
      <c r="C23" s="110"/>
      <c r="D23" s="110"/>
      <c r="E23" s="110"/>
      <c r="F23" s="110"/>
      <c r="G23" s="110"/>
      <c r="H23" s="110"/>
      <c r="I23" s="110"/>
    </row>
    <row r="24" spans="1:53" x14ac:dyDescent="0.2">
      <c r="B24" s="107"/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</sheetData>
  <mergeCells count="4">
    <mergeCell ref="A1:B1"/>
    <mergeCell ref="A2:B2"/>
    <mergeCell ref="G2:I2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9"/>
  <sheetViews>
    <sheetView showGridLines="0" showZeros="0" zoomScaleNormal="100" workbookViewId="0">
      <selection activeCell="A56" sqref="A56:IV58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501-10.5-Ochrana slaboproudu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8.91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8.91</v>
      </c>
      <c r="F9" s="184"/>
      <c r="G9" s="185"/>
      <c r="M9" s="186" t="s">
        <v>74</v>
      </c>
      <c r="O9" s="172"/>
    </row>
    <row r="10" spans="1:104" x14ac:dyDescent="0.2">
      <c r="A10" s="173">
        <v>2</v>
      </c>
      <c r="B10" s="174" t="s">
        <v>75</v>
      </c>
      <c r="C10" s="175" t="s">
        <v>76</v>
      </c>
      <c r="D10" s="176" t="s">
        <v>73</v>
      </c>
      <c r="E10" s="177">
        <v>8.91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74</v>
      </c>
      <c r="D11" s="182"/>
      <c r="E11" s="183">
        <v>8.91</v>
      </c>
      <c r="F11" s="184"/>
      <c r="G11" s="185"/>
      <c r="M11" s="186" t="s">
        <v>74</v>
      </c>
      <c r="O11" s="172"/>
    </row>
    <row r="12" spans="1:104" x14ac:dyDescent="0.2">
      <c r="A12" s="173">
        <v>3</v>
      </c>
      <c r="B12" s="174" t="s">
        <v>77</v>
      </c>
      <c r="C12" s="175" t="s">
        <v>78</v>
      </c>
      <c r="D12" s="176" t="s">
        <v>79</v>
      </c>
      <c r="E12" s="177">
        <v>18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9.8999999999999999E-4</v>
      </c>
    </row>
    <row r="13" spans="1:104" x14ac:dyDescent="0.2">
      <c r="A13" s="179"/>
      <c r="B13" s="180"/>
      <c r="C13" s="181" t="s">
        <v>80</v>
      </c>
      <c r="D13" s="182"/>
      <c r="E13" s="183">
        <v>18</v>
      </c>
      <c r="F13" s="184"/>
      <c r="G13" s="185"/>
      <c r="M13" s="186" t="s">
        <v>80</v>
      </c>
      <c r="O13" s="172"/>
    </row>
    <row r="14" spans="1:104" x14ac:dyDescent="0.2">
      <c r="A14" s="173">
        <v>4</v>
      </c>
      <c r="B14" s="174" t="s">
        <v>81</v>
      </c>
      <c r="C14" s="175" t="s">
        <v>82</v>
      </c>
      <c r="D14" s="176" t="s">
        <v>79</v>
      </c>
      <c r="E14" s="177">
        <v>18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80</v>
      </c>
      <c r="D15" s="182"/>
      <c r="E15" s="183">
        <v>18</v>
      </c>
      <c r="F15" s="184"/>
      <c r="G15" s="185"/>
      <c r="M15" s="186" t="s">
        <v>80</v>
      </c>
      <c r="O15" s="172"/>
    </row>
    <row r="16" spans="1:104" x14ac:dyDescent="0.2">
      <c r="A16" s="173">
        <v>5</v>
      </c>
      <c r="B16" s="174" t="s">
        <v>83</v>
      </c>
      <c r="C16" s="175" t="s">
        <v>84</v>
      </c>
      <c r="D16" s="176" t="s">
        <v>73</v>
      </c>
      <c r="E16" s="177">
        <v>5.9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85</v>
      </c>
      <c r="D17" s="182"/>
      <c r="E17" s="183">
        <v>5.9</v>
      </c>
      <c r="F17" s="184"/>
      <c r="G17" s="185"/>
      <c r="M17" s="186" t="s">
        <v>85</v>
      </c>
      <c r="O17" s="172"/>
    </row>
    <row r="18" spans="1:104" x14ac:dyDescent="0.2">
      <c r="A18" s="173">
        <v>6</v>
      </c>
      <c r="B18" s="174" t="s">
        <v>86</v>
      </c>
      <c r="C18" s="175" t="s">
        <v>87</v>
      </c>
      <c r="D18" s="176" t="s">
        <v>79</v>
      </c>
      <c r="E18" s="177">
        <v>14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88</v>
      </c>
      <c r="D19" s="182"/>
      <c r="E19" s="183">
        <v>14</v>
      </c>
      <c r="F19" s="184"/>
      <c r="G19" s="185"/>
      <c r="M19" s="186" t="s">
        <v>88</v>
      </c>
      <c r="O19" s="172"/>
    </row>
    <row r="20" spans="1:104" x14ac:dyDescent="0.2">
      <c r="A20" s="173">
        <v>7</v>
      </c>
      <c r="B20" s="174" t="s">
        <v>89</v>
      </c>
      <c r="C20" s="175" t="s">
        <v>90</v>
      </c>
      <c r="D20" s="176" t="s">
        <v>73</v>
      </c>
      <c r="E20" s="177">
        <v>2.1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7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91</v>
      </c>
      <c r="D21" s="182"/>
      <c r="E21" s="183">
        <v>2.1</v>
      </c>
      <c r="F21" s="184"/>
      <c r="G21" s="185"/>
      <c r="M21" s="186" t="s">
        <v>91</v>
      </c>
      <c r="O21" s="172"/>
    </row>
    <row r="22" spans="1:104" x14ac:dyDescent="0.2">
      <c r="A22" s="173">
        <v>8</v>
      </c>
      <c r="B22" s="174" t="s">
        <v>92</v>
      </c>
      <c r="C22" s="175" t="s">
        <v>93</v>
      </c>
      <c r="D22" s="176" t="s">
        <v>79</v>
      </c>
      <c r="E22" s="177">
        <v>14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8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94</v>
      </c>
      <c r="D23" s="182"/>
      <c r="E23" s="183">
        <v>14</v>
      </c>
      <c r="F23" s="184"/>
      <c r="G23" s="185"/>
      <c r="M23" s="186" t="s">
        <v>94</v>
      </c>
      <c r="O23" s="172"/>
    </row>
    <row r="24" spans="1:104" ht="22.5" x14ac:dyDescent="0.2">
      <c r="A24" s="173">
        <v>9</v>
      </c>
      <c r="B24" s="174" t="s">
        <v>95</v>
      </c>
      <c r="C24" s="175" t="s">
        <v>96</v>
      </c>
      <c r="D24" s="176" t="s">
        <v>97</v>
      </c>
      <c r="E24" s="177">
        <v>20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10</v>
      </c>
      <c r="B25" s="174" t="s">
        <v>98</v>
      </c>
      <c r="C25" s="175" t="s">
        <v>99</v>
      </c>
      <c r="D25" s="176" t="s">
        <v>73</v>
      </c>
      <c r="E25" s="177">
        <v>2.2000000000000002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10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87"/>
      <c r="B26" s="188" t="s">
        <v>68</v>
      </c>
      <c r="C26" s="189" t="str">
        <f>CONCATENATE(B7," ",C7)</f>
        <v>1 Zemní práce</v>
      </c>
      <c r="D26" s="187"/>
      <c r="E26" s="190"/>
      <c r="F26" s="190"/>
      <c r="G26" s="191">
        <f>SUM(G7:G25)</f>
        <v>0</v>
      </c>
      <c r="O26" s="172">
        <v>4</v>
      </c>
      <c r="BA26" s="192">
        <f>SUM(BA7:BA25)</f>
        <v>0</v>
      </c>
      <c r="BB26" s="192">
        <f>SUM(BB7:BB25)</f>
        <v>0</v>
      </c>
      <c r="BC26" s="192">
        <f>SUM(BC7:BC25)</f>
        <v>0</v>
      </c>
      <c r="BD26" s="192">
        <f>SUM(BD7:BD25)</f>
        <v>0</v>
      </c>
      <c r="BE26" s="192">
        <f>SUM(BE7:BE25)</f>
        <v>0</v>
      </c>
    </row>
    <row r="27" spans="1:104" x14ac:dyDescent="0.2">
      <c r="A27" s="165" t="s">
        <v>65</v>
      </c>
      <c r="B27" s="166" t="s">
        <v>100</v>
      </c>
      <c r="C27" s="167" t="s">
        <v>101</v>
      </c>
      <c r="D27" s="168"/>
      <c r="E27" s="169"/>
      <c r="F27" s="169"/>
      <c r="G27" s="170"/>
      <c r="H27" s="171"/>
      <c r="I27" s="171"/>
      <c r="O27" s="172">
        <v>1</v>
      </c>
    </row>
    <row r="28" spans="1:104" x14ac:dyDescent="0.2">
      <c r="A28" s="173">
        <v>11</v>
      </c>
      <c r="B28" s="174" t="s">
        <v>102</v>
      </c>
      <c r="C28" s="175" t="s">
        <v>103</v>
      </c>
      <c r="D28" s="176" t="s">
        <v>73</v>
      </c>
      <c r="E28" s="177">
        <v>0.6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1.1322000000000001</v>
      </c>
    </row>
    <row r="29" spans="1:104" x14ac:dyDescent="0.2">
      <c r="A29" s="179"/>
      <c r="B29" s="180"/>
      <c r="C29" s="181" t="s">
        <v>104</v>
      </c>
      <c r="D29" s="182"/>
      <c r="E29" s="183">
        <v>0.6</v>
      </c>
      <c r="F29" s="184"/>
      <c r="G29" s="185"/>
      <c r="M29" s="186" t="s">
        <v>104</v>
      </c>
      <c r="O29" s="172"/>
    </row>
    <row r="30" spans="1:104" x14ac:dyDescent="0.2">
      <c r="A30" s="173">
        <v>12</v>
      </c>
      <c r="B30" s="174" t="s">
        <v>102</v>
      </c>
      <c r="C30" s="175" t="s">
        <v>105</v>
      </c>
      <c r="D30" s="176" t="s">
        <v>73</v>
      </c>
      <c r="E30" s="177">
        <v>1.6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12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1.1322000000000001</v>
      </c>
    </row>
    <row r="31" spans="1:104" x14ac:dyDescent="0.2">
      <c r="A31" s="179"/>
      <c r="B31" s="180"/>
      <c r="C31" s="181" t="s">
        <v>106</v>
      </c>
      <c r="D31" s="182"/>
      <c r="E31" s="183">
        <v>1.6</v>
      </c>
      <c r="F31" s="184"/>
      <c r="G31" s="185"/>
      <c r="M31" s="186" t="s">
        <v>106</v>
      </c>
      <c r="O31" s="172"/>
    </row>
    <row r="32" spans="1:104" x14ac:dyDescent="0.2">
      <c r="A32" s="187"/>
      <c r="B32" s="188" t="s">
        <v>68</v>
      </c>
      <c r="C32" s="189" t="str">
        <f>CONCATENATE(B27," ",C27)</f>
        <v>4 Vodorovné konstrukce</v>
      </c>
      <c r="D32" s="187"/>
      <c r="E32" s="190"/>
      <c r="F32" s="190"/>
      <c r="G32" s="191">
        <f>SUM(G27:G31)</f>
        <v>0</v>
      </c>
      <c r="O32" s="172">
        <v>4</v>
      </c>
      <c r="BA32" s="192">
        <f>SUM(BA27:BA31)</f>
        <v>0</v>
      </c>
      <c r="BB32" s="192">
        <f>SUM(BB27:BB31)</f>
        <v>0</v>
      </c>
      <c r="BC32" s="192">
        <f>SUM(BC27:BC31)</f>
        <v>0</v>
      </c>
      <c r="BD32" s="192">
        <f>SUM(BD27:BD31)</f>
        <v>0</v>
      </c>
      <c r="BE32" s="192">
        <f>SUM(BE27:BE31)</f>
        <v>0</v>
      </c>
    </row>
    <row r="33" spans="1:104" x14ac:dyDescent="0.2">
      <c r="A33" s="165" t="s">
        <v>65</v>
      </c>
      <c r="B33" s="166" t="s">
        <v>107</v>
      </c>
      <c r="C33" s="167" t="s">
        <v>108</v>
      </c>
      <c r="D33" s="168"/>
      <c r="E33" s="169"/>
      <c r="F33" s="169"/>
      <c r="G33" s="170"/>
      <c r="H33" s="171"/>
      <c r="I33" s="171"/>
      <c r="O33" s="172">
        <v>1</v>
      </c>
    </row>
    <row r="34" spans="1:104" x14ac:dyDescent="0.2">
      <c r="A34" s="173">
        <v>13</v>
      </c>
      <c r="B34" s="174" t="s">
        <v>109</v>
      </c>
      <c r="C34" s="175" t="s">
        <v>110</v>
      </c>
      <c r="D34" s="176" t="s">
        <v>111</v>
      </c>
      <c r="E34" s="177">
        <v>6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13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 x14ac:dyDescent="0.2">
      <c r="A35" s="187"/>
      <c r="B35" s="188" t="s">
        <v>68</v>
      </c>
      <c r="C35" s="189" t="str">
        <f>CONCATENATE(B33," ",C33)</f>
        <v>8 Trubní vedení</v>
      </c>
      <c r="D35" s="187"/>
      <c r="E35" s="190"/>
      <c r="F35" s="190"/>
      <c r="G35" s="191">
        <f>SUM(G33:G34)</f>
        <v>0</v>
      </c>
      <c r="O35" s="172">
        <v>4</v>
      </c>
      <c r="BA35" s="192">
        <f>SUM(BA33:BA34)</f>
        <v>0</v>
      </c>
      <c r="BB35" s="192">
        <f>SUM(BB33:BB34)</f>
        <v>0</v>
      </c>
      <c r="BC35" s="192">
        <f>SUM(BC33:BC34)</f>
        <v>0</v>
      </c>
      <c r="BD35" s="192">
        <f>SUM(BD33:BD34)</f>
        <v>0</v>
      </c>
      <c r="BE35" s="192">
        <f>SUM(BE33:BE34)</f>
        <v>0</v>
      </c>
    </row>
    <row r="36" spans="1:104" x14ac:dyDescent="0.2">
      <c r="A36" s="165" t="s">
        <v>65</v>
      </c>
      <c r="B36" s="166" t="s">
        <v>112</v>
      </c>
      <c r="C36" s="167" t="s">
        <v>113</v>
      </c>
      <c r="D36" s="168"/>
      <c r="E36" s="169"/>
      <c r="F36" s="169"/>
      <c r="G36" s="170"/>
      <c r="H36" s="171"/>
      <c r="I36" s="171"/>
      <c r="O36" s="172">
        <v>1</v>
      </c>
    </row>
    <row r="37" spans="1:104" x14ac:dyDescent="0.2">
      <c r="A37" s="173">
        <v>14</v>
      </c>
      <c r="B37" s="174" t="s">
        <v>114</v>
      </c>
      <c r="C37" s="175" t="s">
        <v>115</v>
      </c>
      <c r="D37" s="176" t="s">
        <v>116</v>
      </c>
      <c r="E37" s="177">
        <v>2.5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14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 x14ac:dyDescent="0.2">
      <c r="A38" s="187"/>
      <c r="B38" s="188" t="s">
        <v>68</v>
      </c>
      <c r="C38" s="189" t="str">
        <f>CONCATENATE(B36," ",C36)</f>
        <v>99 Staveništní přesun hmot</v>
      </c>
      <c r="D38" s="187"/>
      <c r="E38" s="190"/>
      <c r="F38" s="190"/>
      <c r="G38" s="191">
        <f>SUM(G36:G37)</f>
        <v>0</v>
      </c>
      <c r="O38" s="172">
        <v>4</v>
      </c>
      <c r="BA38" s="192">
        <f>SUM(BA36:BA37)</f>
        <v>0</v>
      </c>
      <c r="BB38" s="192">
        <f>SUM(BB36:BB37)</f>
        <v>0</v>
      </c>
      <c r="BC38" s="192">
        <f>SUM(BC36:BC37)</f>
        <v>0</v>
      </c>
      <c r="BD38" s="192">
        <f>SUM(BD36:BD37)</f>
        <v>0</v>
      </c>
      <c r="BE38" s="192">
        <f>SUM(BE36:BE37)</f>
        <v>0</v>
      </c>
    </row>
    <row r="39" spans="1:104" x14ac:dyDescent="0.2">
      <c r="A39" s="165" t="s">
        <v>65</v>
      </c>
      <c r="B39" s="166" t="s">
        <v>117</v>
      </c>
      <c r="C39" s="167" t="s">
        <v>118</v>
      </c>
      <c r="D39" s="168"/>
      <c r="E39" s="169"/>
      <c r="F39" s="169"/>
      <c r="G39" s="170"/>
      <c r="H39" s="171"/>
      <c r="I39" s="171"/>
      <c r="O39" s="172">
        <v>1</v>
      </c>
    </row>
    <row r="40" spans="1:104" x14ac:dyDescent="0.2">
      <c r="A40" s="173">
        <v>15</v>
      </c>
      <c r="B40" s="174" t="s">
        <v>119</v>
      </c>
      <c r="C40" s="175" t="s">
        <v>120</v>
      </c>
      <c r="D40" s="176" t="s">
        <v>79</v>
      </c>
      <c r="E40" s="177">
        <v>3.4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15</v>
      </c>
      <c r="AZ40" s="139">
        <v>2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0</v>
      </c>
    </row>
    <row r="41" spans="1:104" x14ac:dyDescent="0.2">
      <c r="A41" s="179"/>
      <c r="B41" s="180"/>
      <c r="C41" s="181" t="s">
        <v>121</v>
      </c>
      <c r="D41" s="182"/>
      <c r="E41" s="183">
        <v>3.4</v>
      </c>
      <c r="F41" s="184"/>
      <c r="G41" s="185"/>
      <c r="M41" s="186" t="s">
        <v>121</v>
      </c>
      <c r="O41" s="172"/>
    </row>
    <row r="42" spans="1:104" x14ac:dyDescent="0.2">
      <c r="A42" s="173">
        <v>16</v>
      </c>
      <c r="B42" s="174" t="s">
        <v>122</v>
      </c>
      <c r="C42" s="175" t="s">
        <v>123</v>
      </c>
      <c r="D42" s="176" t="s">
        <v>79</v>
      </c>
      <c r="E42" s="177">
        <v>3.4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1</v>
      </c>
      <c r="AC42" s="139">
        <v>16</v>
      </c>
      <c r="AZ42" s="139">
        <v>2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4.4999999999999997E-3</v>
      </c>
    </row>
    <row r="43" spans="1:104" x14ac:dyDescent="0.2">
      <c r="A43" s="179"/>
      <c r="B43" s="180"/>
      <c r="C43" s="181" t="s">
        <v>121</v>
      </c>
      <c r="D43" s="182"/>
      <c r="E43" s="183">
        <v>3.4</v>
      </c>
      <c r="F43" s="184"/>
      <c r="G43" s="185"/>
      <c r="M43" s="186" t="s">
        <v>121</v>
      </c>
      <c r="O43" s="172"/>
    </row>
    <row r="44" spans="1:104" x14ac:dyDescent="0.2">
      <c r="A44" s="187"/>
      <c r="B44" s="188" t="s">
        <v>68</v>
      </c>
      <c r="C44" s="189" t="str">
        <f>CONCATENATE(B39," ",C39)</f>
        <v>713 Izolace tepelné</v>
      </c>
      <c r="D44" s="187"/>
      <c r="E44" s="190"/>
      <c r="F44" s="190"/>
      <c r="G44" s="191">
        <f>SUM(G39:G43)</f>
        <v>0</v>
      </c>
      <c r="O44" s="172">
        <v>4</v>
      </c>
      <c r="BA44" s="192">
        <f>SUM(BA39:BA43)</f>
        <v>0</v>
      </c>
      <c r="BB44" s="192">
        <f>SUM(BB39:BB43)</f>
        <v>0</v>
      </c>
      <c r="BC44" s="192">
        <f>SUM(BC39:BC43)</f>
        <v>0</v>
      </c>
      <c r="BD44" s="192">
        <f>SUM(BD39:BD43)</f>
        <v>0</v>
      </c>
      <c r="BE44" s="192">
        <f>SUM(BE39:BE43)</f>
        <v>0</v>
      </c>
    </row>
    <row r="45" spans="1:104" x14ac:dyDescent="0.2">
      <c r="A45" s="165" t="s">
        <v>65</v>
      </c>
      <c r="B45" s="166" t="s">
        <v>124</v>
      </c>
      <c r="C45" s="167" t="s">
        <v>125</v>
      </c>
      <c r="D45" s="168"/>
      <c r="E45" s="169"/>
      <c r="F45" s="169"/>
      <c r="G45" s="170"/>
      <c r="H45" s="171"/>
      <c r="I45" s="171"/>
      <c r="O45" s="172">
        <v>1</v>
      </c>
    </row>
    <row r="46" spans="1:104" x14ac:dyDescent="0.2">
      <c r="A46" s="173">
        <v>17</v>
      </c>
      <c r="B46" s="174" t="s">
        <v>126</v>
      </c>
      <c r="C46" s="175" t="s">
        <v>127</v>
      </c>
      <c r="D46" s="176" t="s">
        <v>111</v>
      </c>
      <c r="E46" s="177">
        <v>4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17</v>
      </c>
      <c r="AZ46" s="139">
        <v>4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0</v>
      </c>
    </row>
    <row r="47" spans="1:104" x14ac:dyDescent="0.2">
      <c r="A47" s="173">
        <v>18</v>
      </c>
      <c r="B47" s="174" t="s">
        <v>128</v>
      </c>
      <c r="C47" s="175" t="s">
        <v>129</v>
      </c>
      <c r="D47" s="176" t="s">
        <v>111</v>
      </c>
      <c r="E47" s="177">
        <v>4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18</v>
      </c>
      <c r="AZ47" s="139">
        <v>4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0</v>
      </c>
    </row>
    <row r="48" spans="1:104" x14ac:dyDescent="0.2">
      <c r="A48" s="173">
        <v>19</v>
      </c>
      <c r="B48" s="174" t="s">
        <v>130</v>
      </c>
      <c r="C48" s="175" t="s">
        <v>131</v>
      </c>
      <c r="D48" s="176" t="s">
        <v>111</v>
      </c>
      <c r="E48" s="177">
        <v>4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19</v>
      </c>
      <c r="AZ48" s="139">
        <v>4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0</v>
      </c>
    </row>
    <row r="49" spans="1:104" x14ac:dyDescent="0.2">
      <c r="A49" s="173">
        <v>20</v>
      </c>
      <c r="B49" s="174" t="s">
        <v>132</v>
      </c>
      <c r="C49" s="175" t="s">
        <v>133</v>
      </c>
      <c r="D49" s="176" t="s">
        <v>111</v>
      </c>
      <c r="E49" s="177">
        <v>4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1</v>
      </c>
      <c r="AC49" s="139">
        <v>20</v>
      </c>
      <c r="AZ49" s="139">
        <v>3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3.14E-3</v>
      </c>
    </row>
    <row r="50" spans="1:104" x14ac:dyDescent="0.2">
      <c r="A50" s="187"/>
      <c r="B50" s="188" t="s">
        <v>68</v>
      </c>
      <c r="C50" s="189" t="str">
        <f>CONCATENATE(B45," ",C45)</f>
        <v>M23 Montáže potrubí</v>
      </c>
      <c r="D50" s="187"/>
      <c r="E50" s="190"/>
      <c r="F50" s="190"/>
      <c r="G50" s="191">
        <f>SUM(G45:G49)</f>
        <v>0</v>
      </c>
      <c r="O50" s="172">
        <v>4</v>
      </c>
      <c r="BA50" s="192">
        <f>SUM(BA45:BA49)</f>
        <v>0</v>
      </c>
      <c r="BB50" s="192">
        <f>SUM(BB45:BB49)</f>
        <v>0</v>
      </c>
      <c r="BC50" s="192">
        <f>SUM(BC45:BC49)</f>
        <v>0</v>
      </c>
      <c r="BD50" s="192">
        <f>SUM(BD45:BD49)</f>
        <v>0</v>
      </c>
      <c r="BE50" s="192">
        <f>SUM(BE45:BE49)</f>
        <v>0</v>
      </c>
    </row>
    <row r="51" spans="1:104" x14ac:dyDescent="0.2">
      <c r="A51" s="165" t="s">
        <v>65</v>
      </c>
      <c r="B51" s="166" t="s">
        <v>134</v>
      </c>
      <c r="C51" s="167" t="s">
        <v>135</v>
      </c>
      <c r="D51" s="168"/>
      <c r="E51" s="169"/>
      <c r="F51" s="169"/>
      <c r="G51" s="170"/>
      <c r="H51" s="171"/>
      <c r="I51" s="171"/>
      <c r="O51" s="172">
        <v>1</v>
      </c>
    </row>
    <row r="52" spans="1:104" x14ac:dyDescent="0.2">
      <c r="A52" s="173">
        <v>21</v>
      </c>
      <c r="B52" s="174" t="s">
        <v>136</v>
      </c>
      <c r="C52" s="175" t="s">
        <v>137</v>
      </c>
      <c r="D52" s="176" t="s">
        <v>73</v>
      </c>
      <c r="E52" s="177">
        <v>2.2000000000000002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21</v>
      </c>
      <c r="AZ52" s="139">
        <v>4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0</v>
      </c>
    </row>
    <row r="53" spans="1:104" x14ac:dyDescent="0.2">
      <c r="A53" s="179"/>
      <c r="B53" s="180"/>
      <c r="C53" s="181" t="s">
        <v>138</v>
      </c>
      <c r="D53" s="182"/>
      <c r="E53" s="183">
        <v>2.2000000000000002</v>
      </c>
      <c r="F53" s="184"/>
      <c r="G53" s="185"/>
      <c r="M53" s="186" t="s">
        <v>138</v>
      </c>
      <c r="O53" s="172"/>
    </row>
    <row r="54" spans="1:104" ht="22.5" x14ac:dyDescent="0.2">
      <c r="A54" s="173">
        <v>22</v>
      </c>
      <c r="B54" s="174" t="s">
        <v>139</v>
      </c>
      <c r="C54" s="175" t="s">
        <v>140</v>
      </c>
      <c r="D54" s="176" t="s">
        <v>73</v>
      </c>
      <c r="E54" s="177">
        <v>22</v>
      </c>
      <c r="F54" s="177">
        <v>0</v>
      </c>
      <c r="G54" s="178">
        <f>E54*F54</f>
        <v>0</v>
      </c>
      <c r="O54" s="172">
        <v>2</v>
      </c>
      <c r="AA54" s="139">
        <v>12</v>
      </c>
      <c r="AB54" s="139">
        <v>0</v>
      </c>
      <c r="AC54" s="139">
        <v>22</v>
      </c>
      <c r="AZ54" s="139">
        <v>4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Z54" s="139">
        <v>0</v>
      </c>
    </row>
    <row r="55" spans="1:104" x14ac:dyDescent="0.2">
      <c r="A55" s="179"/>
      <c r="B55" s="180"/>
      <c r="C55" s="181" t="s">
        <v>141</v>
      </c>
      <c r="D55" s="182"/>
      <c r="E55" s="183">
        <v>22</v>
      </c>
      <c r="F55" s="184"/>
      <c r="G55" s="185"/>
      <c r="M55" s="186" t="s">
        <v>141</v>
      </c>
      <c r="O55" s="172"/>
    </row>
    <row r="56" spans="1:104" x14ac:dyDescent="0.2">
      <c r="A56" s="187"/>
      <c r="B56" s="188" t="s">
        <v>68</v>
      </c>
      <c r="C56" s="189" t="str">
        <f>CONCATENATE(B51," ",C51)</f>
        <v>M46 Zemní práce při montážích</v>
      </c>
      <c r="D56" s="187"/>
      <c r="E56" s="190"/>
      <c r="F56" s="190"/>
      <c r="G56" s="191">
        <f>SUM(G51:G55)</f>
        <v>0</v>
      </c>
      <c r="O56" s="172">
        <v>4</v>
      </c>
      <c r="BA56" s="192">
        <f>SUM(BA51:BA55)</f>
        <v>0</v>
      </c>
      <c r="BB56" s="192">
        <f>SUM(BB51:BB55)</f>
        <v>0</v>
      </c>
      <c r="BC56" s="192">
        <f>SUM(BC51:BC55)</f>
        <v>0</v>
      </c>
      <c r="BD56" s="192">
        <f>SUM(BD51:BD55)</f>
        <v>0</v>
      </c>
      <c r="BE56" s="192">
        <f>SUM(BE51:BE55)</f>
        <v>0</v>
      </c>
    </row>
    <row r="57" spans="1:104" x14ac:dyDescent="0.2">
      <c r="A57" s="140"/>
      <c r="B57" s="140"/>
      <c r="C57" s="140"/>
      <c r="D57" s="140"/>
      <c r="E57" s="140"/>
      <c r="F57" s="140"/>
      <c r="G57" s="140"/>
    </row>
    <row r="58" spans="1:104" x14ac:dyDescent="0.2">
      <c r="E58" s="139"/>
    </row>
    <row r="59" spans="1:104" x14ac:dyDescent="0.2">
      <c r="E59" s="139"/>
    </row>
    <row r="60" spans="1:104" x14ac:dyDescent="0.2">
      <c r="E60" s="139"/>
    </row>
    <row r="61" spans="1:104" x14ac:dyDescent="0.2">
      <c r="E61" s="139"/>
    </row>
    <row r="62" spans="1:104" x14ac:dyDescent="0.2">
      <c r="E62" s="139"/>
    </row>
    <row r="63" spans="1:104" x14ac:dyDescent="0.2">
      <c r="E63" s="139"/>
    </row>
    <row r="64" spans="1:104" x14ac:dyDescent="0.2">
      <c r="E64" s="139"/>
    </row>
    <row r="65" spans="1:7" x14ac:dyDescent="0.2">
      <c r="E65" s="139"/>
    </row>
    <row r="66" spans="1:7" x14ac:dyDescent="0.2">
      <c r="E66" s="139"/>
    </row>
    <row r="67" spans="1:7" x14ac:dyDescent="0.2">
      <c r="E67" s="139"/>
    </row>
    <row r="68" spans="1:7" x14ac:dyDescent="0.2">
      <c r="E68" s="139"/>
    </row>
    <row r="69" spans="1:7" x14ac:dyDescent="0.2">
      <c r="E69" s="139"/>
    </row>
    <row r="70" spans="1:7" x14ac:dyDescent="0.2">
      <c r="E70" s="139"/>
    </row>
    <row r="71" spans="1:7" x14ac:dyDescent="0.2">
      <c r="E71" s="139"/>
    </row>
    <row r="72" spans="1:7" x14ac:dyDescent="0.2">
      <c r="E72" s="139"/>
    </row>
    <row r="73" spans="1:7" x14ac:dyDescent="0.2">
      <c r="E73" s="139"/>
    </row>
    <row r="74" spans="1:7" x14ac:dyDescent="0.2">
      <c r="E74" s="139"/>
    </row>
    <row r="75" spans="1:7" x14ac:dyDescent="0.2">
      <c r="E75" s="139"/>
    </row>
    <row r="76" spans="1:7" x14ac:dyDescent="0.2">
      <c r="E76" s="139"/>
    </row>
    <row r="77" spans="1:7" x14ac:dyDescent="0.2">
      <c r="E77" s="139"/>
    </row>
    <row r="78" spans="1:7" x14ac:dyDescent="0.2">
      <c r="E78" s="139"/>
    </row>
    <row r="79" spans="1:7" x14ac:dyDescent="0.2">
      <c r="E79" s="139"/>
    </row>
    <row r="80" spans="1:7" x14ac:dyDescent="0.2">
      <c r="A80" s="193"/>
      <c r="B80" s="193"/>
      <c r="C80" s="193"/>
      <c r="D80" s="193"/>
      <c r="E80" s="193"/>
      <c r="F80" s="193"/>
      <c r="G80" s="193"/>
    </row>
    <row r="81" spans="1:7" x14ac:dyDescent="0.2">
      <c r="A81" s="193"/>
      <c r="B81" s="193"/>
      <c r="C81" s="193"/>
      <c r="D81" s="193"/>
      <c r="E81" s="193"/>
      <c r="F81" s="193"/>
      <c r="G81" s="193"/>
    </row>
    <row r="82" spans="1:7" x14ac:dyDescent="0.2">
      <c r="A82" s="193"/>
      <c r="B82" s="193"/>
      <c r="C82" s="193"/>
      <c r="D82" s="193"/>
      <c r="E82" s="193"/>
      <c r="F82" s="193"/>
      <c r="G82" s="193"/>
    </row>
    <row r="83" spans="1:7" x14ac:dyDescent="0.2">
      <c r="A83" s="193"/>
      <c r="B83" s="193"/>
      <c r="C83" s="193"/>
      <c r="D83" s="193"/>
      <c r="E83" s="193"/>
      <c r="F83" s="193"/>
      <c r="G83" s="193"/>
    </row>
    <row r="84" spans="1:7" x14ac:dyDescent="0.2">
      <c r="E84" s="139"/>
    </row>
    <row r="85" spans="1:7" x14ac:dyDescent="0.2">
      <c r="E85" s="139"/>
    </row>
    <row r="86" spans="1:7" x14ac:dyDescent="0.2">
      <c r="E86" s="139"/>
    </row>
    <row r="87" spans="1:7" x14ac:dyDescent="0.2">
      <c r="E87" s="139"/>
    </row>
    <row r="88" spans="1:7" x14ac:dyDescent="0.2">
      <c r="E88" s="139"/>
    </row>
    <row r="89" spans="1:7" x14ac:dyDescent="0.2">
      <c r="E89" s="139"/>
    </row>
    <row r="90" spans="1:7" x14ac:dyDescent="0.2">
      <c r="E90" s="139"/>
    </row>
    <row r="91" spans="1:7" x14ac:dyDescent="0.2">
      <c r="E91" s="139"/>
    </row>
    <row r="92" spans="1:7" x14ac:dyDescent="0.2">
      <c r="E92" s="139"/>
    </row>
    <row r="93" spans="1:7" x14ac:dyDescent="0.2">
      <c r="E93" s="139"/>
    </row>
    <row r="94" spans="1:7" x14ac:dyDescent="0.2">
      <c r="E94" s="139"/>
    </row>
    <row r="95" spans="1:7" x14ac:dyDescent="0.2">
      <c r="E95" s="139"/>
    </row>
    <row r="96" spans="1:7" x14ac:dyDescent="0.2">
      <c r="E96" s="139"/>
    </row>
    <row r="97" spans="5:5" x14ac:dyDescent="0.2">
      <c r="E97" s="139"/>
    </row>
    <row r="98" spans="5:5" x14ac:dyDescent="0.2">
      <c r="E98" s="139"/>
    </row>
    <row r="99" spans="5:5" x14ac:dyDescent="0.2">
      <c r="E99" s="139"/>
    </row>
    <row r="100" spans="5:5" x14ac:dyDescent="0.2">
      <c r="E100" s="139"/>
    </row>
    <row r="101" spans="5:5" x14ac:dyDescent="0.2">
      <c r="E101" s="139"/>
    </row>
    <row r="102" spans="5:5" x14ac:dyDescent="0.2">
      <c r="E102" s="139"/>
    </row>
    <row r="103" spans="5:5" x14ac:dyDescent="0.2">
      <c r="E103" s="139"/>
    </row>
    <row r="104" spans="5:5" x14ac:dyDescent="0.2">
      <c r="E104" s="139"/>
    </row>
    <row r="105" spans="5:5" x14ac:dyDescent="0.2">
      <c r="E105" s="139"/>
    </row>
    <row r="106" spans="5:5" x14ac:dyDescent="0.2">
      <c r="E106" s="139"/>
    </row>
    <row r="107" spans="5:5" x14ac:dyDescent="0.2">
      <c r="E107" s="139"/>
    </row>
    <row r="108" spans="5:5" x14ac:dyDescent="0.2">
      <c r="E108" s="139"/>
    </row>
    <row r="109" spans="5:5" x14ac:dyDescent="0.2">
      <c r="E109" s="139"/>
    </row>
    <row r="110" spans="5:5" x14ac:dyDescent="0.2">
      <c r="E110" s="139"/>
    </row>
    <row r="111" spans="5:5" x14ac:dyDescent="0.2">
      <c r="E111" s="139"/>
    </row>
    <row r="112" spans="5:5" x14ac:dyDescent="0.2">
      <c r="E112" s="139"/>
    </row>
    <row r="113" spans="1:7" x14ac:dyDescent="0.2">
      <c r="E113" s="139"/>
    </row>
    <row r="114" spans="1:7" x14ac:dyDescent="0.2">
      <c r="E114" s="139"/>
    </row>
    <row r="115" spans="1:7" x14ac:dyDescent="0.2">
      <c r="A115" s="194"/>
      <c r="B115" s="194"/>
    </row>
    <row r="116" spans="1:7" x14ac:dyDescent="0.2">
      <c r="A116" s="193"/>
      <c r="B116" s="193"/>
      <c r="C116" s="196"/>
      <c r="D116" s="196"/>
      <c r="E116" s="197"/>
      <c r="F116" s="196"/>
      <c r="G116" s="198"/>
    </row>
    <row r="117" spans="1:7" x14ac:dyDescent="0.2">
      <c r="A117" s="199"/>
      <c r="B117" s="199"/>
      <c r="C117" s="193"/>
      <c r="D117" s="193"/>
      <c r="E117" s="200"/>
      <c r="F117" s="193"/>
      <c r="G117" s="193"/>
    </row>
    <row r="118" spans="1:7" x14ac:dyDescent="0.2">
      <c r="A118" s="193"/>
      <c r="B118" s="193"/>
      <c r="C118" s="193"/>
      <c r="D118" s="193"/>
      <c r="E118" s="200"/>
      <c r="F118" s="193"/>
      <c r="G118" s="193"/>
    </row>
    <row r="119" spans="1:7" x14ac:dyDescent="0.2">
      <c r="A119" s="193"/>
      <c r="B119" s="193"/>
      <c r="C119" s="193"/>
      <c r="D119" s="193"/>
      <c r="E119" s="200"/>
      <c r="F119" s="193"/>
      <c r="G119" s="193"/>
    </row>
    <row r="120" spans="1:7" x14ac:dyDescent="0.2">
      <c r="A120" s="193"/>
      <c r="B120" s="193"/>
      <c r="C120" s="193"/>
      <c r="D120" s="193"/>
      <c r="E120" s="200"/>
      <c r="F120" s="193"/>
      <c r="G120" s="193"/>
    </row>
    <row r="121" spans="1:7" x14ac:dyDescent="0.2">
      <c r="A121" s="193"/>
      <c r="B121" s="193"/>
      <c r="C121" s="193"/>
      <c r="D121" s="193"/>
      <c r="E121" s="200"/>
      <c r="F121" s="193"/>
      <c r="G121" s="193"/>
    </row>
    <row r="122" spans="1:7" x14ac:dyDescent="0.2">
      <c r="A122" s="193"/>
      <c r="B122" s="193"/>
      <c r="C122" s="193"/>
      <c r="D122" s="193"/>
      <c r="E122" s="200"/>
      <c r="F122" s="193"/>
      <c r="G122" s="193"/>
    </row>
    <row r="123" spans="1:7" x14ac:dyDescent="0.2">
      <c r="A123" s="193"/>
      <c r="B123" s="193"/>
      <c r="C123" s="193"/>
      <c r="D123" s="193"/>
      <c r="E123" s="200"/>
      <c r="F123" s="193"/>
      <c r="G123" s="193"/>
    </row>
    <row r="124" spans="1:7" x14ac:dyDescent="0.2">
      <c r="A124" s="193"/>
      <c r="B124" s="193"/>
      <c r="C124" s="193"/>
      <c r="D124" s="193"/>
      <c r="E124" s="200"/>
      <c r="F124" s="193"/>
      <c r="G124" s="193"/>
    </row>
    <row r="125" spans="1:7" x14ac:dyDescent="0.2">
      <c r="A125" s="193"/>
      <c r="B125" s="193"/>
      <c r="C125" s="193"/>
      <c r="D125" s="193"/>
      <c r="E125" s="200"/>
      <c r="F125" s="193"/>
      <c r="G125" s="193"/>
    </row>
    <row r="126" spans="1:7" x14ac:dyDescent="0.2">
      <c r="A126" s="193"/>
      <c r="B126" s="193"/>
      <c r="C126" s="193"/>
      <c r="D126" s="193"/>
      <c r="E126" s="200"/>
      <c r="F126" s="193"/>
      <c r="G126" s="193"/>
    </row>
    <row r="127" spans="1:7" x14ac:dyDescent="0.2">
      <c r="A127" s="193"/>
      <c r="B127" s="193"/>
      <c r="C127" s="193"/>
      <c r="D127" s="193"/>
      <c r="E127" s="200"/>
      <c r="F127" s="193"/>
      <c r="G127" s="193"/>
    </row>
    <row r="128" spans="1:7" x14ac:dyDescent="0.2">
      <c r="A128" s="193"/>
      <c r="B128" s="193"/>
      <c r="C128" s="193"/>
      <c r="D128" s="193"/>
      <c r="E128" s="200"/>
      <c r="F128" s="193"/>
      <c r="G128" s="193"/>
    </row>
    <row r="129" spans="1:7" x14ac:dyDescent="0.2">
      <c r="A129" s="193"/>
      <c r="B129" s="193"/>
      <c r="C129" s="193"/>
      <c r="D129" s="193"/>
      <c r="E129" s="200"/>
      <c r="F129" s="193"/>
      <c r="G129" s="193"/>
    </row>
  </sheetData>
  <mergeCells count="18">
    <mergeCell ref="C53:D53"/>
    <mergeCell ref="C55:D55"/>
    <mergeCell ref="C41:D41"/>
    <mergeCell ref="C43:D43"/>
    <mergeCell ref="C17:D17"/>
    <mergeCell ref="C19:D19"/>
    <mergeCell ref="C21:D21"/>
    <mergeCell ref="C23:D23"/>
    <mergeCell ref="C29:D29"/>
    <mergeCell ref="C31:D31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2015-02-26T15:23:09Z</dcterms:created>
  <dcterms:modified xsi:type="dcterms:W3CDTF">2015-02-26T15:23:48Z</dcterms:modified>
</cp:coreProperties>
</file>